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atherinetowncouncil.sharepoint.com/sites/InfrastructureEnvironment/Shared Documents/Tenders&amp;Quotations/T&amp;Q-2024/T24 - 06 - Cleaning All Facilities/Working Documents/"/>
    </mc:Choice>
  </mc:AlternateContent>
  <xr:revisionPtr revIDLastSave="399" documentId="8_{A12EA0B4-BC16-4B13-A344-B35500D26469}" xr6:coauthVersionLast="47" xr6:coauthVersionMax="47" xr10:uidLastSave="{52BECFDA-0621-4D1D-9B74-D006BF056527}"/>
  <bookViews>
    <workbookView minimized="1" xWindow="6900" yWindow="2700" windowWidth="21600" windowHeight="11385" xr2:uid="{00000000-000D-0000-FFFF-FFFF00000000}"/>
  </bookViews>
  <sheets>
    <sheet name="T25-13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54" i="1"/>
  <c r="F53" i="1"/>
  <c r="F49" i="1"/>
  <c r="F47" i="1"/>
  <c r="F45" i="1"/>
  <c r="F41" i="1"/>
  <c r="F39" i="1"/>
  <c r="F37" i="1"/>
  <c r="F35" i="1"/>
  <c r="F36" i="1"/>
  <c r="F38" i="1"/>
  <c r="F40" i="1"/>
  <c r="F32" i="1"/>
  <c r="F27" i="1"/>
  <c r="F25" i="1"/>
  <c r="F23" i="1"/>
  <c r="F21" i="1"/>
  <c r="F18" i="1"/>
  <c r="F16" i="1"/>
  <c r="F30" i="1"/>
  <c r="F31" i="1"/>
  <c r="F60" i="1"/>
  <c r="F58" i="1"/>
  <c r="F59" i="1"/>
  <c r="F61" i="1"/>
  <c r="F17" i="1"/>
  <c r="F9" i="1"/>
  <c r="F11" i="1"/>
  <c r="F12" i="1" l="1"/>
  <c r="F48" i="1"/>
  <c r="F46" i="1"/>
  <c r="F44" i="1"/>
  <c r="F42" i="1"/>
  <c r="F34" i="1"/>
  <c r="F57" i="1" l="1"/>
  <c r="F62" i="1" s="1"/>
  <c r="F51" i="1"/>
  <c r="F20" i="1"/>
  <c r="F29" i="1" l="1"/>
  <c r="F28" i="1"/>
  <c r="F24" i="1"/>
  <c r="F22" i="1"/>
  <c r="F15" i="1"/>
  <c r="F26" i="1" l="1"/>
  <c r="F19" i="1"/>
  <c r="F55" i="1" s="1"/>
  <c r="F64" i="1" s="1"/>
  <c r="G66" i="1" s="1"/>
</calcChain>
</file>

<file path=xl/sharedStrings.xml><?xml version="1.0" encoding="utf-8"?>
<sst xmlns="http://schemas.openxmlformats.org/spreadsheetml/2006/main" count="125" uniqueCount="96">
  <si>
    <t>KATHERINE TOWN COUNCIL</t>
  </si>
  <si>
    <t>SCHEDULE OF RATES</t>
  </si>
  <si>
    <t>T25-13              SUPPLY OF CLEANING SERVICES TO ALL LOCATIONS</t>
  </si>
  <si>
    <t>Schedule 1</t>
  </si>
  <si>
    <t>Item</t>
  </si>
  <si>
    <t>Description</t>
  </si>
  <si>
    <t>Frequency of Cleans</t>
  </si>
  <si>
    <t>Quantity of Cleans over 12 months (FY)</t>
  </si>
  <si>
    <t>Cost per Clean</t>
  </si>
  <si>
    <t>Total Cost</t>
  </si>
  <si>
    <t>Remarks</t>
  </si>
  <si>
    <t>Instructions: Tenderer to complete the yellow highlighted cells only and add remarks where required</t>
  </si>
  <si>
    <t>CATEGORY 1 - Public Buildings and Katherine Town Council Offices</t>
  </si>
  <si>
    <t>Council Civic Offices</t>
  </si>
  <si>
    <t>5 x Weekly (Monday to Friday</t>
  </si>
  <si>
    <t>Visitor Information Centre</t>
  </si>
  <si>
    <t>Daily (excluding Good Friday and Christmas Day)</t>
  </si>
  <si>
    <t>Council Depot</t>
  </si>
  <si>
    <t>2 x Weekly (Tuesday and Thursday)</t>
  </si>
  <si>
    <t>Waste Management Facility</t>
  </si>
  <si>
    <t>Total cleaning for Category 1</t>
  </si>
  <si>
    <t>CATEGORY 2 - Public Facilities</t>
  </si>
  <si>
    <t>Sportsground</t>
  </si>
  <si>
    <t>Toilet Block 1A - Regular</t>
  </si>
  <si>
    <t>Toilet Block 1A (Adventure Playpark) - Deep Clean</t>
  </si>
  <si>
    <t>Monthly</t>
  </si>
  <si>
    <t>Toilet Block 1B - As Directed</t>
  </si>
  <si>
    <t>as directed</t>
  </si>
  <si>
    <t>Toilet Block 1B - Deep Clean</t>
  </si>
  <si>
    <t>Toilet Block 2 - (Netball) Off Season</t>
  </si>
  <si>
    <t>1 x Weekly
(6 months)</t>
  </si>
  <si>
    <t>Toilet Block 2 - On Season</t>
  </si>
  <si>
    <t>2 x Weekly
(6 months)</t>
  </si>
  <si>
    <t>Toilet Block 2 - Deep Clean</t>
  </si>
  <si>
    <t>Toilet Block 3 (BMX/Tennis) - Regular</t>
  </si>
  <si>
    <t>1 x Weekly
(12 months)</t>
  </si>
  <si>
    <t>Toilet Block 3 (BMX/Tennis) - Deep Clean</t>
  </si>
  <si>
    <t>Pavilion Toilets (Rooms 6, 8, 11 and 12)</t>
  </si>
  <si>
    <t>3 x Weekly
(12 months)</t>
  </si>
  <si>
    <t>Pavilion Toilets (Rooms 6, 8, 11 and 12) - Deep Clean</t>
  </si>
  <si>
    <t>Pavilion Changing Rooms (Rooms 2, 3, 4 and 5) including Breezeway - As Directed</t>
  </si>
  <si>
    <t>As Directed</t>
  </si>
  <si>
    <t>Pavilion Changing Rooms (Rooms 2, 3, 4 and 5) including Breezeway - Monthly</t>
  </si>
  <si>
    <t>Pavilion Interior (Rooms 13 and 14)</t>
  </si>
  <si>
    <t>Weekly</t>
  </si>
  <si>
    <t>Pavilion - Exterior</t>
  </si>
  <si>
    <t>2.12</t>
  </si>
  <si>
    <t>Pavilion Canteen - On Season</t>
  </si>
  <si>
    <t>Pavilion Canteen - Off Season</t>
  </si>
  <si>
    <t>1x weekly 
(6 Months)</t>
  </si>
  <si>
    <t>Pavilion Canteen - Deep Clean</t>
  </si>
  <si>
    <t>Showgrounds</t>
  </si>
  <si>
    <t>Rotary Toilet Block - Regular</t>
  </si>
  <si>
    <t>2 x Weekly
(12 months)</t>
  </si>
  <si>
    <t>Rotary Toilet Block - Deep Clean</t>
  </si>
  <si>
    <t>Old Secretary's Office Toilet Block</t>
  </si>
  <si>
    <t>Old Secretary's Office Toilet Block - Pressure Clean</t>
  </si>
  <si>
    <t>Poultry Pavillion Ablution Block</t>
  </si>
  <si>
    <t>Poultry Pavillion Ablution Block - Pressure Clean</t>
  </si>
  <si>
    <t>Rodeo Ablution Block</t>
  </si>
  <si>
    <t>Rodeo Ablution Block - Deep Clean</t>
  </si>
  <si>
    <t>Norforce Ablution Block</t>
  </si>
  <si>
    <t>Norforce Ablution Block - Pressure Clean</t>
  </si>
  <si>
    <t>Race Stable Ablution Block, including associated Disable Toilets</t>
  </si>
  <si>
    <t>Race Stable Ablution Block, including associated Disabled Toilets - Pressure Clean</t>
  </si>
  <si>
    <t>Stuart Memorial Hall, including associated toilets</t>
  </si>
  <si>
    <t>As directed</t>
  </si>
  <si>
    <t>Stuart Memorial Hall, including associated toilets - Deep Clean</t>
  </si>
  <si>
    <t>2.29</t>
  </si>
  <si>
    <t>Grandstand Change Rooms and Toilets, including associated diabled toilets and umpires change room</t>
  </si>
  <si>
    <t>2.30</t>
  </si>
  <si>
    <t>Grandstand Change Rooms and Toilets, including associated diabled toilets and umpires change room - Pressure Wash</t>
  </si>
  <si>
    <t>Lindsay Street Complex</t>
  </si>
  <si>
    <t>Toilet Block and Surrounds</t>
  </si>
  <si>
    <t>Katherine Civil Airport - Terminal</t>
  </si>
  <si>
    <t>Terminal and Toilets - Regular</t>
  </si>
  <si>
    <t>3x Weekly</t>
  </si>
  <si>
    <t>Terminal, Surrounds and Offices - Deep Clean</t>
  </si>
  <si>
    <t>Total cleaning for Category 2</t>
  </si>
  <si>
    <t>CATEGORY 3 - Public Toilets</t>
  </si>
  <si>
    <t>Ryan Park Toilets</t>
  </si>
  <si>
    <t>2 x  daily (excluding Good Friday and Christmas Day)</t>
  </si>
  <si>
    <t>Katherine Hot Springs Cark Park Toilets</t>
  </si>
  <si>
    <t>Katherine CBD Tolets</t>
  </si>
  <si>
    <t>2 x daily (excluding Good Friday and Christmas Day)</t>
  </si>
  <si>
    <t>3.3a</t>
  </si>
  <si>
    <t>Katherine CBD Toilets - 2 X Stand Alone Single Cubicles</t>
  </si>
  <si>
    <t>Katherine Memorial Cemetery</t>
  </si>
  <si>
    <t>Total cleaning for Category 3</t>
  </si>
  <si>
    <t>Signed:</t>
  </si>
  <si>
    <t>Lump Sum -  T25-13- PROJECT TOTAL</t>
  </si>
  <si>
    <t>(Excluding GST)</t>
  </si>
  <si>
    <t>For:</t>
  </si>
  <si>
    <t>GST</t>
  </si>
  <si>
    <t>Date:         /          /</t>
  </si>
  <si>
    <r>
      <t xml:space="preserve">NB: </t>
    </r>
    <r>
      <rPr>
        <b/>
        <i/>
        <sz val="11"/>
        <color theme="1"/>
        <rFont val="Arial"/>
        <family val="2"/>
      </rPr>
      <t xml:space="preserve">the amounts for ‘one off  and ad hoc clean’ are </t>
    </r>
    <r>
      <rPr>
        <b/>
        <i/>
        <u/>
        <sz val="11"/>
        <color theme="1"/>
        <rFont val="Arial"/>
        <family val="2"/>
      </rPr>
      <t xml:space="preserve">not </t>
    </r>
    <r>
      <rPr>
        <b/>
        <i/>
        <sz val="11"/>
        <color theme="1"/>
        <rFont val="Arial"/>
        <family val="2"/>
      </rPr>
      <t xml:space="preserve">to be included in the total tender submission price; these amounts are for guidance purposes only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</si>
</sst>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4" borderId="0" applyNumberFormat="0" applyBorder="0" applyAlignment="0" applyProtection="0"/>
  </cellStyleXfs>
  <cellXfs count="97">
    <xf numFmtId="0" fontId="0" fillId="0" borderId="0" xfId="0"/>
    <xf numFmtId="0" fontId="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44" fontId="4" fillId="0" borderId="0" xfId="1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5" borderId="0" xfId="0" applyFont="1" applyFill="1" applyAlignment="1" applyProtection="1">
      <alignment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44" fontId="4" fillId="0" borderId="0" xfId="1" applyFont="1" applyAlignment="1" applyProtection="1">
      <alignment wrapText="1"/>
      <protection locked="0"/>
    </xf>
    <xf numFmtId="2" fontId="5" fillId="0" borderId="2" xfId="0" applyNumberFormat="1" applyFont="1" applyBorder="1" applyAlignment="1" applyProtection="1">
      <alignment horizontal="left" vertical="center" wrapText="1"/>
      <protection locked="0"/>
    </xf>
    <xf numFmtId="44" fontId="1" fillId="0" borderId="0" xfId="3" applyNumberFormat="1" applyFill="1" applyBorder="1" applyAlignment="1" applyProtection="1">
      <alignment vertical="center" wrapText="1"/>
    </xf>
    <xf numFmtId="44" fontId="1" fillId="4" borderId="3" xfId="3" applyNumberFormat="1" applyBorder="1" applyAlignment="1" applyProtection="1">
      <alignment vertical="center" wrapText="1"/>
    </xf>
    <xf numFmtId="44" fontId="4" fillId="0" borderId="3" xfId="0" applyNumberFormat="1" applyFont="1" applyBorder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5" fillId="0" borderId="15" xfId="0" applyNumberFormat="1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44" fontId="4" fillId="2" borderId="15" xfId="1" applyFont="1" applyFill="1" applyBorder="1" applyAlignment="1" applyProtection="1">
      <alignment horizontal="center" vertical="center" wrapText="1"/>
      <protection locked="0"/>
    </xf>
    <xf numFmtId="44" fontId="4" fillId="0" borderId="15" xfId="1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wrapText="1"/>
      <protection locked="0"/>
    </xf>
    <xf numFmtId="0" fontId="7" fillId="0" borderId="0" xfId="2" applyFont="1" applyAlignment="1" applyProtection="1">
      <alignment horizontal="right" vertical="center" wrapText="1"/>
      <protection locked="0"/>
    </xf>
    <xf numFmtId="0" fontId="7" fillId="0" borderId="0" xfId="2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4" fontId="1" fillId="0" borderId="0" xfId="3" applyNumberFormat="1" applyFill="1" applyBorder="1" applyAlignment="1" applyProtection="1">
      <alignment horizontal="left" vertical="center" wrapText="1"/>
    </xf>
    <xf numFmtId="0" fontId="14" fillId="9" borderId="14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vertical="center" wrapText="1"/>
      <protection locked="0"/>
    </xf>
    <xf numFmtId="44" fontId="4" fillId="0" borderId="15" xfId="1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44" fontId="4" fillId="0" borderId="15" xfId="1" applyFont="1" applyBorder="1" applyAlignment="1" applyProtection="1">
      <alignment horizontal="center" vertical="center" wrapText="1"/>
    </xf>
    <xf numFmtId="44" fontId="4" fillId="0" borderId="15" xfId="0" applyNumberFormat="1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44" fontId="4" fillId="6" borderId="15" xfId="1" applyFont="1" applyFill="1" applyBorder="1" applyAlignment="1" applyProtection="1">
      <alignment horizontal="center" vertical="center" wrapText="1"/>
      <protection locked="0"/>
    </xf>
    <xf numFmtId="44" fontId="4" fillId="6" borderId="15" xfId="1" applyFont="1" applyFill="1" applyBorder="1" applyAlignment="1" applyProtection="1">
      <alignment horizontal="center" vertical="center" wrapText="1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2" borderId="15" xfId="0" applyFont="1" applyFill="1" applyBorder="1" applyAlignment="1" applyProtection="1">
      <alignment horizontal="center" vertical="center" wrapText="1"/>
      <protection locked="0"/>
    </xf>
    <xf numFmtId="44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justify" vertical="center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4" fillId="9" borderId="0" xfId="0" applyFont="1" applyFill="1" applyBorder="1" applyAlignment="1" applyProtection="1">
      <alignment horizontal="center" wrapText="1"/>
      <protection locked="0"/>
    </xf>
    <xf numFmtId="0" fontId="5" fillId="10" borderId="11" xfId="0" applyFont="1" applyFill="1" applyBorder="1" applyAlignment="1" applyProtection="1">
      <alignment horizontal="right" vertical="center" wrapText="1"/>
      <protection locked="0"/>
    </xf>
    <xf numFmtId="0" fontId="5" fillId="10" borderId="15" xfId="0" applyFont="1" applyFill="1" applyBorder="1" applyAlignment="1" applyProtection="1">
      <alignment vertical="center" wrapText="1"/>
      <protection locked="0"/>
    </xf>
    <xf numFmtId="44" fontId="4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15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right" vertical="center" wrapText="1"/>
      <protection locked="0"/>
    </xf>
    <xf numFmtId="0" fontId="5" fillId="10" borderId="9" xfId="0" applyFont="1" applyFill="1" applyBorder="1" applyAlignment="1" applyProtection="1">
      <alignment horizontal="right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</cellXfs>
  <cellStyles count="4">
    <cellStyle name="20% - Accent2" xfId="3" builtinId="34"/>
    <cellStyle name="Currency" xfId="1" builtinId="4"/>
    <cellStyle name="Normal" xfId="0" builtinId="0"/>
    <cellStyle name="Normal_Sheet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857250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44" b="8824"/>
        <a:stretch/>
      </xdr:blipFill>
      <xdr:spPr>
        <a:xfrm>
          <a:off x="400050" y="0"/>
          <a:ext cx="7905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tabSelected="1" zoomScaleNormal="100" workbookViewId="0">
      <selection activeCell="H9" sqref="H9"/>
    </sheetView>
  </sheetViews>
  <sheetFormatPr defaultRowHeight="12.75"/>
  <cols>
    <col min="1" max="1" width="5" style="1" customWidth="1"/>
    <col min="2" max="2" width="41.42578125" style="1" customWidth="1"/>
    <col min="3" max="3" width="12.85546875" style="3" customWidth="1"/>
    <col min="4" max="4" width="8.5703125" style="1" bestFit="1" customWidth="1"/>
    <col min="5" max="5" width="9.140625" style="1"/>
    <col min="6" max="6" width="11.28515625" style="1" bestFit="1" customWidth="1"/>
    <col min="7" max="7" width="16" style="1" customWidth="1"/>
    <col min="8" max="16384" width="9.140625" style="1"/>
  </cols>
  <sheetData>
    <row r="1" spans="1:16" ht="43.5" customHeight="1">
      <c r="A1" s="39" t="s">
        <v>0</v>
      </c>
      <c r="B1" s="39"/>
      <c r="C1" s="39"/>
      <c r="D1" s="39"/>
      <c r="E1" s="39"/>
      <c r="F1" s="39"/>
      <c r="G1" s="39"/>
    </row>
    <row r="2" spans="1:16" s="2" customFormat="1" ht="15.75">
      <c r="A2" s="39" t="s">
        <v>1</v>
      </c>
      <c r="B2" s="39"/>
      <c r="C2" s="39"/>
      <c r="D2" s="39"/>
      <c r="E2" s="39"/>
      <c r="F2" s="39"/>
      <c r="G2" s="39"/>
    </row>
    <row r="3" spans="1:16" s="2" customFormat="1" ht="9" customHeight="1"/>
    <row r="4" spans="1:16" s="2" customFormat="1" ht="15.75">
      <c r="A4" s="40" t="s">
        <v>2</v>
      </c>
      <c r="B4" s="40"/>
      <c r="C4" s="40"/>
      <c r="D4" s="40"/>
      <c r="E4" s="40"/>
      <c r="F4" s="40"/>
      <c r="G4" s="40"/>
      <c r="H4" s="20"/>
      <c r="I4" s="20"/>
      <c r="J4" s="20"/>
      <c r="K4" s="20"/>
      <c r="L4" s="20"/>
    </row>
    <row r="5" spans="1:16" ht="13.5" customHeight="1">
      <c r="B5" s="48" t="s">
        <v>3</v>
      </c>
      <c r="C5" s="84"/>
      <c r="D5" s="84"/>
      <c r="E5" s="84"/>
      <c r="F5" s="84"/>
      <c r="G5" s="84"/>
      <c r="H5" s="20"/>
      <c r="I5" s="20"/>
      <c r="J5" s="20"/>
      <c r="K5" s="20"/>
      <c r="L5" s="20"/>
    </row>
    <row r="6" spans="1:16" ht="67.5">
      <c r="A6" s="27" t="s">
        <v>4</v>
      </c>
      <c r="B6" s="71" t="s">
        <v>5</v>
      </c>
      <c r="C6" s="66" t="s">
        <v>6</v>
      </c>
      <c r="D6" s="66" t="s">
        <v>7</v>
      </c>
      <c r="E6" s="67" t="s">
        <v>8</v>
      </c>
      <c r="F6" s="67" t="s">
        <v>9</v>
      </c>
      <c r="G6" s="68" t="s">
        <v>10</v>
      </c>
      <c r="H6" s="20"/>
      <c r="I6" s="38" t="s">
        <v>11</v>
      </c>
      <c r="J6" s="38"/>
      <c r="K6" s="38"/>
      <c r="L6" s="38"/>
      <c r="M6" s="38"/>
    </row>
    <row r="7" spans="1:16" ht="27">
      <c r="A7" s="28">
        <v>1</v>
      </c>
      <c r="B7" s="29" t="s">
        <v>12</v>
      </c>
      <c r="C7" s="91"/>
      <c r="D7" s="92"/>
      <c r="E7" s="92"/>
      <c r="F7" s="92"/>
      <c r="G7" s="93"/>
    </row>
    <row r="8" spans="1:16" ht="40.5">
      <c r="A8" s="30">
        <v>1.1000000000000001</v>
      </c>
      <c r="B8" s="72" t="s">
        <v>13</v>
      </c>
      <c r="C8" s="32" t="s">
        <v>14</v>
      </c>
      <c r="D8" s="32">
        <v>260</v>
      </c>
      <c r="E8" s="33"/>
      <c r="F8" s="69">
        <f>SUM(E8*D8)</f>
        <v>0</v>
      </c>
      <c r="G8" s="57"/>
      <c r="H8" s="21"/>
      <c r="I8" s="21"/>
      <c r="J8" s="21"/>
      <c r="K8" s="21"/>
      <c r="L8" s="21"/>
    </row>
    <row r="9" spans="1:16" ht="53.25">
      <c r="A9" s="30">
        <v>1.2</v>
      </c>
      <c r="B9" s="72" t="s">
        <v>15</v>
      </c>
      <c r="C9" s="32" t="s">
        <v>16</v>
      </c>
      <c r="D9" s="32">
        <v>363</v>
      </c>
      <c r="E9" s="33"/>
      <c r="F9" s="69">
        <f t="shared" ref="F9:F11" si="0">SUM(E9*D9)</f>
        <v>0</v>
      </c>
      <c r="G9" s="57"/>
      <c r="H9" s="21"/>
      <c r="I9" s="21"/>
      <c r="J9" s="21"/>
      <c r="K9" s="21"/>
      <c r="L9" s="21"/>
      <c r="P9" s="26"/>
    </row>
    <row r="10" spans="1:16" ht="40.5">
      <c r="A10" s="30">
        <v>1.3</v>
      </c>
      <c r="B10" s="72" t="s">
        <v>17</v>
      </c>
      <c r="C10" s="32" t="s">
        <v>18</v>
      </c>
      <c r="D10" s="32">
        <v>104</v>
      </c>
      <c r="E10" s="33"/>
      <c r="F10" s="69">
        <f t="shared" si="0"/>
        <v>0</v>
      </c>
      <c r="G10" s="57"/>
      <c r="H10" s="21"/>
      <c r="I10" s="21"/>
      <c r="J10" s="21"/>
      <c r="K10" s="21"/>
      <c r="L10" s="21"/>
    </row>
    <row r="11" spans="1:16" ht="40.5">
      <c r="A11" s="30">
        <v>1.4</v>
      </c>
      <c r="B11" s="72" t="s">
        <v>19</v>
      </c>
      <c r="C11" s="32" t="s">
        <v>18</v>
      </c>
      <c r="D11" s="32">
        <v>104</v>
      </c>
      <c r="E11" s="33"/>
      <c r="F11" s="69">
        <f t="shared" si="0"/>
        <v>0</v>
      </c>
      <c r="G11" s="57"/>
      <c r="H11" s="21"/>
      <c r="I11" s="21"/>
      <c r="J11" s="21"/>
      <c r="K11" s="21"/>
      <c r="L11" s="21"/>
    </row>
    <row r="12" spans="1:16" ht="12.75" customHeight="1">
      <c r="B12" s="90" t="s">
        <v>20</v>
      </c>
      <c r="C12" s="86"/>
      <c r="D12" s="86"/>
      <c r="E12" s="86"/>
      <c r="F12" s="87">
        <f>SUM(F8:F11)</f>
        <v>0</v>
      </c>
      <c r="G12" s="88"/>
      <c r="H12" s="21"/>
      <c r="I12" s="21"/>
      <c r="J12" s="21"/>
      <c r="K12" s="21"/>
      <c r="L12" s="21"/>
    </row>
    <row r="13" spans="1:16" ht="12.75" customHeight="1">
      <c r="A13" s="18">
        <v>2</v>
      </c>
      <c r="B13" s="73" t="s">
        <v>21</v>
      </c>
      <c r="C13" s="70"/>
      <c r="D13" s="70"/>
      <c r="E13" s="70"/>
      <c r="F13" s="70"/>
      <c r="G13" s="70"/>
      <c r="H13" s="21"/>
      <c r="I13" s="21"/>
      <c r="J13" s="21"/>
      <c r="K13" s="21"/>
      <c r="L13" s="21"/>
    </row>
    <row r="14" spans="1:16">
      <c r="A14" s="19"/>
      <c r="B14" s="74" t="s">
        <v>22</v>
      </c>
      <c r="C14" s="70"/>
      <c r="D14" s="70"/>
      <c r="E14" s="70"/>
      <c r="F14" s="70"/>
      <c r="G14" s="70"/>
      <c r="H14" s="21"/>
      <c r="I14" s="21"/>
      <c r="J14" s="21"/>
      <c r="K14" s="21"/>
      <c r="L14" s="21"/>
    </row>
    <row r="15" spans="1:16" ht="53.25">
      <c r="A15" s="56">
        <v>2.1</v>
      </c>
      <c r="B15" s="75" t="s">
        <v>23</v>
      </c>
      <c r="C15" s="57" t="s">
        <v>16</v>
      </c>
      <c r="D15" s="57">
        <v>363</v>
      </c>
      <c r="E15" s="33"/>
      <c r="F15" s="58">
        <f t="shared" ref="F15:F32" si="1">D15*E15</f>
        <v>0</v>
      </c>
      <c r="G15" s="35"/>
      <c r="H15" s="21"/>
      <c r="I15" s="21"/>
      <c r="J15" s="21"/>
      <c r="K15" s="21"/>
      <c r="L15" s="21"/>
    </row>
    <row r="16" spans="1:16" ht="13.5">
      <c r="A16" s="56">
        <v>2.2000000000000002</v>
      </c>
      <c r="B16" s="75" t="s">
        <v>24</v>
      </c>
      <c r="C16" s="57" t="s">
        <v>25</v>
      </c>
      <c r="D16" s="57">
        <v>12</v>
      </c>
      <c r="E16" s="33"/>
      <c r="F16" s="58">
        <f t="shared" si="1"/>
        <v>0</v>
      </c>
      <c r="G16" s="35"/>
      <c r="H16" s="21"/>
      <c r="I16" s="21"/>
      <c r="J16" s="21"/>
      <c r="K16" s="21"/>
      <c r="L16" s="21"/>
    </row>
    <row r="17" spans="1:15" ht="13.5">
      <c r="A17" s="56">
        <v>2.2999999999999998</v>
      </c>
      <c r="B17" s="75" t="s">
        <v>26</v>
      </c>
      <c r="C17" s="57" t="s">
        <v>27</v>
      </c>
      <c r="D17" s="57"/>
      <c r="E17" s="63"/>
      <c r="F17" s="64">
        <f t="shared" si="1"/>
        <v>0</v>
      </c>
      <c r="G17" s="35"/>
      <c r="H17" s="21"/>
      <c r="I17" s="21"/>
      <c r="J17" s="21"/>
      <c r="K17" s="21"/>
      <c r="L17" s="21"/>
    </row>
    <row r="18" spans="1:15" ht="13.5">
      <c r="A18" s="56">
        <v>2.4</v>
      </c>
      <c r="B18" s="75" t="s">
        <v>28</v>
      </c>
      <c r="C18" s="57" t="s">
        <v>25</v>
      </c>
      <c r="D18" s="57">
        <v>12</v>
      </c>
      <c r="E18" s="33"/>
      <c r="F18" s="58">
        <f>D18*E18</f>
        <v>0</v>
      </c>
      <c r="G18" s="35"/>
      <c r="H18" s="21"/>
      <c r="I18" s="21"/>
      <c r="J18" s="21"/>
      <c r="K18" s="21"/>
      <c r="L18" s="21"/>
    </row>
    <row r="19" spans="1:15" ht="27">
      <c r="A19" s="56">
        <v>2.4</v>
      </c>
      <c r="B19" s="75" t="s">
        <v>29</v>
      </c>
      <c r="C19" s="57" t="s">
        <v>30</v>
      </c>
      <c r="D19" s="32">
        <v>26</v>
      </c>
      <c r="E19" s="33"/>
      <c r="F19" s="34">
        <f t="shared" si="1"/>
        <v>0</v>
      </c>
      <c r="G19" s="35"/>
      <c r="H19" s="21"/>
      <c r="I19" s="21"/>
      <c r="J19" s="21"/>
      <c r="K19" s="21"/>
      <c r="L19" s="21"/>
    </row>
    <row r="20" spans="1:15" ht="27">
      <c r="A20" s="56">
        <v>2.5</v>
      </c>
      <c r="B20" s="75" t="s">
        <v>31</v>
      </c>
      <c r="C20" s="57" t="s">
        <v>32</v>
      </c>
      <c r="D20" s="32">
        <v>52</v>
      </c>
      <c r="E20" s="33"/>
      <c r="F20" s="34">
        <f t="shared" si="1"/>
        <v>0</v>
      </c>
      <c r="G20" s="35"/>
      <c r="H20" s="21"/>
      <c r="I20" s="21"/>
      <c r="J20" s="21"/>
      <c r="K20" s="21"/>
      <c r="L20" s="21"/>
    </row>
    <row r="21" spans="1:15" ht="13.5">
      <c r="A21" s="56">
        <v>2.6</v>
      </c>
      <c r="B21" s="75" t="s">
        <v>33</v>
      </c>
      <c r="C21" s="57" t="s">
        <v>25</v>
      </c>
      <c r="D21" s="32">
        <v>12</v>
      </c>
      <c r="E21" s="33"/>
      <c r="F21" s="34">
        <f t="shared" si="1"/>
        <v>0</v>
      </c>
      <c r="G21" s="35"/>
      <c r="H21" s="21"/>
      <c r="I21" s="21"/>
      <c r="J21" s="21"/>
      <c r="K21" s="21"/>
      <c r="L21" s="21"/>
    </row>
    <row r="22" spans="1:15" ht="27">
      <c r="A22" s="56">
        <v>2.7</v>
      </c>
      <c r="B22" s="76" t="s">
        <v>34</v>
      </c>
      <c r="C22" s="57" t="s">
        <v>35</v>
      </c>
      <c r="D22" s="32">
        <v>52</v>
      </c>
      <c r="E22" s="33"/>
      <c r="F22" s="59">
        <f t="shared" si="1"/>
        <v>0</v>
      </c>
      <c r="G22" s="35"/>
      <c r="H22" s="21"/>
      <c r="I22" s="21"/>
      <c r="J22" s="21"/>
      <c r="K22" s="21"/>
      <c r="L22" s="21"/>
      <c r="N22" s="12"/>
      <c r="O22" s="12"/>
    </row>
    <row r="23" spans="1:15" ht="13.5">
      <c r="A23" s="56">
        <v>2.8</v>
      </c>
      <c r="B23" s="76" t="s">
        <v>36</v>
      </c>
      <c r="C23" s="57" t="s">
        <v>25</v>
      </c>
      <c r="D23" s="32">
        <v>12</v>
      </c>
      <c r="E23" s="33"/>
      <c r="F23" s="59">
        <f t="shared" si="1"/>
        <v>0</v>
      </c>
      <c r="G23" s="35"/>
      <c r="H23" s="21"/>
      <c r="I23" s="21"/>
      <c r="J23" s="21"/>
      <c r="K23" s="21"/>
      <c r="L23" s="21"/>
      <c r="N23" s="12"/>
      <c r="O23" s="12"/>
    </row>
    <row r="24" spans="1:15" ht="27">
      <c r="A24" s="56">
        <v>2.6</v>
      </c>
      <c r="B24" s="76" t="s">
        <v>37</v>
      </c>
      <c r="C24" s="57" t="s">
        <v>38</v>
      </c>
      <c r="D24" s="32">
        <v>156</v>
      </c>
      <c r="E24" s="33"/>
      <c r="F24" s="59">
        <f t="shared" si="1"/>
        <v>0</v>
      </c>
      <c r="G24" s="35"/>
      <c r="H24" s="21"/>
      <c r="I24" s="21"/>
      <c r="J24" s="21"/>
      <c r="K24" s="21"/>
      <c r="L24" s="21"/>
      <c r="N24" s="12"/>
      <c r="O24" s="12"/>
    </row>
    <row r="25" spans="1:15" ht="13.5">
      <c r="A25" s="56">
        <v>2.7</v>
      </c>
      <c r="B25" s="76" t="s">
        <v>39</v>
      </c>
      <c r="C25" s="57" t="s">
        <v>25</v>
      </c>
      <c r="D25" s="32">
        <v>12</v>
      </c>
      <c r="E25" s="33"/>
      <c r="F25" s="59">
        <f t="shared" si="1"/>
        <v>0</v>
      </c>
      <c r="G25" s="35"/>
      <c r="H25" s="21"/>
      <c r="I25" s="21"/>
      <c r="J25" s="21"/>
      <c r="K25" s="21"/>
      <c r="L25" s="21"/>
      <c r="N25" s="12"/>
      <c r="O25" s="12"/>
    </row>
    <row r="26" spans="1:15" ht="27">
      <c r="A26" s="56">
        <v>2.8</v>
      </c>
      <c r="B26" s="77" t="s">
        <v>40</v>
      </c>
      <c r="C26" s="32" t="s">
        <v>41</v>
      </c>
      <c r="D26" s="32"/>
      <c r="E26" s="63"/>
      <c r="F26" s="64">
        <f t="shared" si="1"/>
        <v>0</v>
      </c>
      <c r="G26" s="35"/>
      <c r="H26" s="21"/>
      <c r="I26" s="21"/>
      <c r="J26" s="21"/>
      <c r="K26" s="21"/>
      <c r="L26" s="21"/>
    </row>
    <row r="27" spans="1:15" ht="27">
      <c r="A27" s="56">
        <v>2.9</v>
      </c>
      <c r="B27" s="77" t="s">
        <v>42</v>
      </c>
      <c r="C27" s="32" t="s">
        <v>25</v>
      </c>
      <c r="D27" s="32">
        <v>12</v>
      </c>
      <c r="E27" s="33"/>
      <c r="F27" s="34">
        <f t="shared" si="1"/>
        <v>0</v>
      </c>
      <c r="G27" s="35"/>
      <c r="H27" s="21"/>
      <c r="I27" s="21"/>
      <c r="J27" s="21"/>
      <c r="K27" s="21"/>
      <c r="L27" s="21"/>
    </row>
    <row r="28" spans="1:15" ht="13.5">
      <c r="A28" s="56">
        <v>2.1</v>
      </c>
      <c r="B28" s="75" t="s">
        <v>43</v>
      </c>
      <c r="C28" s="32" t="s">
        <v>44</v>
      </c>
      <c r="D28" s="32">
        <v>52</v>
      </c>
      <c r="E28" s="33"/>
      <c r="F28" s="34">
        <f t="shared" si="1"/>
        <v>0</v>
      </c>
      <c r="G28" s="35"/>
      <c r="H28" s="21"/>
      <c r="I28" s="21"/>
      <c r="J28" s="21"/>
      <c r="K28" s="21"/>
      <c r="L28" s="21"/>
    </row>
    <row r="29" spans="1:15" ht="12.75" customHeight="1">
      <c r="A29" s="60">
        <v>2.11</v>
      </c>
      <c r="B29" s="77" t="s">
        <v>45</v>
      </c>
      <c r="C29" s="32" t="s">
        <v>41</v>
      </c>
      <c r="D29" s="32"/>
      <c r="E29" s="63"/>
      <c r="F29" s="64">
        <f t="shared" si="1"/>
        <v>0</v>
      </c>
      <c r="G29" s="35"/>
      <c r="H29" s="21"/>
      <c r="I29" s="21"/>
      <c r="J29" s="21"/>
      <c r="K29" s="21"/>
      <c r="L29" s="21"/>
    </row>
    <row r="30" spans="1:15" ht="25.5" customHeight="1">
      <c r="A30" s="61" t="s">
        <v>46</v>
      </c>
      <c r="B30" s="77" t="s">
        <v>47</v>
      </c>
      <c r="C30" s="32" t="s">
        <v>32</v>
      </c>
      <c r="D30" s="32">
        <v>26</v>
      </c>
      <c r="E30" s="33"/>
      <c r="F30" s="34">
        <f t="shared" si="1"/>
        <v>0</v>
      </c>
      <c r="G30" s="35"/>
      <c r="H30" s="21"/>
      <c r="I30" s="21"/>
      <c r="J30" s="21"/>
      <c r="K30" s="21"/>
      <c r="L30" s="21"/>
    </row>
    <row r="31" spans="1:15" ht="29.25" customHeight="1">
      <c r="A31" s="62">
        <v>2.13</v>
      </c>
      <c r="B31" s="77" t="s">
        <v>48</v>
      </c>
      <c r="C31" s="32" t="s">
        <v>49</v>
      </c>
      <c r="D31" s="32">
        <v>52</v>
      </c>
      <c r="E31" s="33"/>
      <c r="F31" s="34">
        <f t="shared" si="1"/>
        <v>0</v>
      </c>
      <c r="G31" s="35"/>
      <c r="H31" s="21"/>
      <c r="I31" s="21"/>
      <c r="J31" s="21"/>
      <c r="K31" s="21"/>
      <c r="L31" s="21"/>
    </row>
    <row r="32" spans="1:15" ht="18" customHeight="1">
      <c r="A32" s="49">
        <v>2.14</v>
      </c>
      <c r="B32" s="77" t="s">
        <v>50</v>
      </c>
      <c r="C32" s="32" t="s">
        <v>25</v>
      </c>
      <c r="D32" s="32">
        <v>12</v>
      </c>
      <c r="E32" s="33"/>
      <c r="F32" s="34">
        <f t="shared" si="1"/>
        <v>0</v>
      </c>
      <c r="G32" s="35"/>
      <c r="H32" s="21"/>
      <c r="I32" s="21"/>
      <c r="J32" s="21"/>
      <c r="K32" s="21"/>
      <c r="L32" s="21"/>
    </row>
    <row r="33" spans="1:15" ht="13.5">
      <c r="A33" s="37">
        <v>3</v>
      </c>
      <c r="B33" s="78" t="s">
        <v>51</v>
      </c>
      <c r="C33" s="94"/>
      <c r="D33" s="95"/>
      <c r="E33" s="95"/>
      <c r="F33" s="95"/>
      <c r="G33" s="96"/>
      <c r="H33" s="21"/>
      <c r="I33" s="21"/>
      <c r="J33" s="21"/>
      <c r="K33" s="21"/>
      <c r="L33" s="21"/>
    </row>
    <row r="34" spans="1:15" ht="27">
      <c r="A34" s="22">
        <v>2.15</v>
      </c>
      <c r="B34" s="79" t="s">
        <v>52</v>
      </c>
      <c r="C34" s="57" t="s">
        <v>53</v>
      </c>
      <c r="D34" s="32">
        <v>104</v>
      </c>
      <c r="E34" s="33"/>
      <c r="F34" s="58">
        <f t="shared" ref="F34:G49" si="2">D34*E34</f>
        <v>0</v>
      </c>
      <c r="G34" s="35"/>
      <c r="H34" s="21"/>
      <c r="I34" s="21"/>
      <c r="J34" s="21"/>
      <c r="K34" s="21"/>
      <c r="L34" s="21"/>
      <c r="N34" s="12"/>
      <c r="O34" s="12"/>
    </row>
    <row r="35" spans="1:15" ht="13.5">
      <c r="A35" s="22">
        <v>2.16</v>
      </c>
      <c r="B35" s="55" t="s">
        <v>54</v>
      </c>
      <c r="C35" s="57" t="s">
        <v>25</v>
      </c>
      <c r="D35" s="32">
        <v>12</v>
      </c>
      <c r="E35" s="33"/>
      <c r="F35" s="58">
        <f t="shared" si="2"/>
        <v>0</v>
      </c>
      <c r="G35" s="35"/>
      <c r="H35" s="21"/>
      <c r="I35" s="21"/>
      <c r="J35" s="21"/>
      <c r="K35" s="21"/>
      <c r="L35" s="21"/>
      <c r="N35" s="12"/>
      <c r="O35" s="12"/>
    </row>
    <row r="36" spans="1:15" ht="13.5">
      <c r="A36" s="16">
        <v>2.17</v>
      </c>
      <c r="B36" s="17" t="s">
        <v>55</v>
      </c>
      <c r="C36" s="57" t="s">
        <v>27</v>
      </c>
      <c r="D36" s="32"/>
      <c r="E36" s="63"/>
      <c r="F36" s="64">
        <f t="shared" si="2"/>
        <v>0</v>
      </c>
      <c r="G36" s="35"/>
      <c r="H36" s="21"/>
      <c r="I36" s="21"/>
      <c r="J36" s="21"/>
      <c r="K36" s="21"/>
      <c r="L36" s="21"/>
      <c r="N36" s="12"/>
      <c r="O36" s="12"/>
    </row>
    <row r="37" spans="1:15" ht="13.5">
      <c r="A37" s="16">
        <v>2.1800000000000002</v>
      </c>
      <c r="B37" s="17" t="s">
        <v>56</v>
      </c>
      <c r="C37" s="57" t="s">
        <v>25</v>
      </c>
      <c r="D37" s="32">
        <v>12</v>
      </c>
      <c r="E37" s="33"/>
      <c r="F37" s="34">
        <f t="shared" si="2"/>
        <v>0</v>
      </c>
      <c r="G37" s="35"/>
      <c r="H37" s="21"/>
      <c r="I37" s="21"/>
      <c r="J37" s="21"/>
      <c r="K37" s="21"/>
      <c r="L37" s="21"/>
      <c r="N37" s="12"/>
      <c r="O37" s="12"/>
    </row>
    <row r="38" spans="1:15" ht="13.5">
      <c r="A38" s="16">
        <v>2.19</v>
      </c>
      <c r="B38" s="17" t="s">
        <v>57</v>
      </c>
      <c r="C38" s="57" t="s">
        <v>27</v>
      </c>
      <c r="D38" s="32"/>
      <c r="E38" s="63"/>
      <c r="F38" s="64">
        <f t="shared" si="2"/>
        <v>0</v>
      </c>
      <c r="G38" s="35"/>
      <c r="H38" s="21"/>
      <c r="I38" s="21"/>
      <c r="J38" s="21"/>
      <c r="K38" s="21"/>
      <c r="L38" s="21"/>
      <c r="N38" s="12"/>
      <c r="O38" s="12"/>
    </row>
    <row r="39" spans="1:15" ht="13.5">
      <c r="A39" s="22">
        <v>2.2000000000000002</v>
      </c>
      <c r="B39" s="17" t="s">
        <v>58</v>
      </c>
      <c r="C39" s="57" t="s">
        <v>25</v>
      </c>
      <c r="D39" s="32">
        <v>12</v>
      </c>
      <c r="E39" s="33"/>
      <c r="F39" s="34">
        <f t="shared" si="2"/>
        <v>0</v>
      </c>
      <c r="G39" s="35"/>
      <c r="H39" s="21"/>
      <c r="I39" s="21"/>
      <c r="J39" s="21"/>
      <c r="K39" s="21"/>
      <c r="L39" s="21"/>
      <c r="N39" s="12"/>
      <c r="O39" s="12"/>
    </row>
    <row r="40" spans="1:15" ht="13.5">
      <c r="A40" s="16">
        <v>2.21</v>
      </c>
      <c r="B40" s="17" t="s">
        <v>59</v>
      </c>
      <c r="C40" s="57" t="s">
        <v>27</v>
      </c>
      <c r="D40" s="32"/>
      <c r="E40" s="63"/>
      <c r="F40" s="64">
        <f t="shared" si="2"/>
        <v>0</v>
      </c>
      <c r="G40" s="35"/>
      <c r="H40" s="21"/>
      <c r="I40" s="21"/>
      <c r="J40" s="21"/>
      <c r="K40" s="21"/>
      <c r="L40" s="21"/>
      <c r="N40" s="12"/>
      <c r="O40" s="12"/>
    </row>
    <row r="41" spans="1:15" ht="13.5">
      <c r="A41" s="16">
        <v>2.2200000000000002</v>
      </c>
      <c r="B41" s="17" t="s">
        <v>60</v>
      </c>
      <c r="C41" s="57" t="s">
        <v>25</v>
      </c>
      <c r="D41" s="32">
        <v>12</v>
      </c>
      <c r="E41" s="33"/>
      <c r="F41" s="34">
        <f t="shared" si="2"/>
        <v>0</v>
      </c>
      <c r="G41" s="35"/>
      <c r="H41" s="21"/>
      <c r="I41" s="21"/>
      <c r="J41" s="21"/>
      <c r="K41" s="21"/>
      <c r="L41" s="21"/>
      <c r="N41" s="12"/>
      <c r="O41" s="12"/>
    </row>
    <row r="42" spans="1:15" ht="18" customHeight="1">
      <c r="A42" s="56">
        <v>2.23</v>
      </c>
      <c r="B42" s="76" t="s">
        <v>61</v>
      </c>
      <c r="C42" s="57" t="s">
        <v>41</v>
      </c>
      <c r="D42" s="32"/>
      <c r="E42" s="63"/>
      <c r="F42" s="64">
        <f t="shared" si="2"/>
        <v>0</v>
      </c>
      <c r="G42" s="35"/>
      <c r="H42" s="21"/>
      <c r="I42" s="21"/>
      <c r="J42" s="21"/>
      <c r="K42" s="21"/>
      <c r="L42" s="21"/>
      <c r="N42" s="12"/>
      <c r="O42" s="12"/>
    </row>
    <row r="43" spans="1:15" ht="13.5">
      <c r="A43" s="16">
        <v>2.2400000000000002</v>
      </c>
      <c r="B43" s="17" t="s">
        <v>62</v>
      </c>
      <c r="C43" s="57" t="s">
        <v>25</v>
      </c>
      <c r="D43" s="32">
        <v>12</v>
      </c>
      <c r="E43" s="33"/>
      <c r="F43" s="58"/>
      <c r="G43" s="35"/>
      <c r="H43" s="21"/>
      <c r="I43" s="21"/>
      <c r="J43" s="21"/>
      <c r="K43" s="21"/>
      <c r="L43" s="21"/>
      <c r="N43" s="12"/>
      <c r="O43" s="12"/>
    </row>
    <row r="44" spans="1:15" ht="27">
      <c r="A44" s="16">
        <v>2.25</v>
      </c>
      <c r="B44" s="80" t="s">
        <v>63</v>
      </c>
      <c r="C44" s="57" t="s">
        <v>53</v>
      </c>
      <c r="D44" s="32">
        <v>104</v>
      </c>
      <c r="E44" s="33"/>
      <c r="F44" s="58">
        <f t="shared" si="2"/>
        <v>0</v>
      </c>
      <c r="G44" s="35"/>
      <c r="H44" s="21"/>
      <c r="I44" s="21"/>
      <c r="J44" s="21"/>
      <c r="K44" s="21"/>
      <c r="L44" s="21"/>
    </row>
    <row r="45" spans="1:15" ht="27">
      <c r="A45" s="16">
        <v>2.2599999999999998</v>
      </c>
      <c r="B45" s="80" t="s">
        <v>64</v>
      </c>
      <c r="C45" s="57" t="s">
        <v>25</v>
      </c>
      <c r="D45" s="32">
        <v>12</v>
      </c>
      <c r="E45" s="33"/>
      <c r="F45" s="58">
        <f t="shared" si="2"/>
        <v>0</v>
      </c>
      <c r="G45" s="35"/>
      <c r="H45" s="21"/>
      <c r="I45" s="21"/>
      <c r="J45" s="21"/>
      <c r="K45" s="21"/>
      <c r="L45" s="21"/>
    </row>
    <row r="46" spans="1:15" ht="30.75" customHeight="1">
      <c r="A46" s="16">
        <v>2.27</v>
      </c>
      <c r="B46" s="72" t="s">
        <v>65</v>
      </c>
      <c r="C46" s="57" t="s">
        <v>66</v>
      </c>
      <c r="D46" s="32"/>
      <c r="E46" s="63"/>
      <c r="F46" s="64">
        <f t="shared" si="2"/>
        <v>0</v>
      </c>
      <c r="G46" s="35"/>
      <c r="H46" s="21"/>
      <c r="I46" s="21"/>
      <c r="J46" s="21"/>
      <c r="K46" s="21"/>
      <c r="L46" s="21"/>
    </row>
    <row r="47" spans="1:15" ht="27">
      <c r="A47" s="36">
        <v>2.2799999999999998</v>
      </c>
      <c r="B47" s="81" t="s">
        <v>67</v>
      </c>
      <c r="C47" s="57" t="s">
        <v>25</v>
      </c>
      <c r="D47" s="32">
        <v>12</v>
      </c>
      <c r="E47" s="33"/>
      <c r="F47" s="34">
        <f t="shared" si="2"/>
        <v>0</v>
      </c>
      <c r="G47" s="35"/>
      <c r="H47" s="21"/>
      <c r="I47" s="21"/>
      <c r="J47" s="21"/>
      <c r="K47" s="21"/>
      <c r="L47" s="21"/>
    </row>
    <row r="48" spans="1:15" ht="38.25" customHeight="1">
      <c r="A48" s="31" t="s">
        <v>68</v>
      </c>
      <c r="B48" s="82" t="s">
        <v>69</v>
      </c>
      <c r="C48" s="57" t="s">
        <v>35</v>
      </c>
      <c r="D48" s="32">
        <v>52</v>
      </c>
      <c r="E48" s="33"/>
      <c r="F48" s="58">
        <f t="shared" si="2"/>
        <v>0</v>
      </c>
      <c r="G48" s="35"/>
      <c r="H48" s="21"/>
      <c r="I48" s="21"/>
      <c r="J48" s="21"/>
      <c r="K48" s="21"/>
      <c r="L48" s="21"/>
    </row>
    <row r="49" spans="1:20" ht="42.75" customHeight="1">
      <c r="A49" s="31" t="s">
        <v>70</v>
      </c>
      <c r="B49" s="82" t="s">
        <v>71</v>
      </c>
      <c r="C49" s="57" t="s">
        <v>25</v>
      </c>
      <c r="D49" s="32">
        <v>12</v>
      </c>
      <c r="E49" s="33"/>
      <c r="F49" s="58">
        <f t="shared" si="2"/>
        <v>0</v>
      </c>
      <c r="G49" s="35"/>
      <c r="H49" s="21"/>
      <c r="I49" s="21"/>
      <c r="J49" s="21"/>
      <c r="K49" s="21"/>
      <c r="L49" s="21"/>
    </row>
    <row r="50" spans="1:20" ht="13.5">
      <c r="A50" s="37"/>
      <c r="B50" s="78" t="s">
        <v>72</v>
      </c>
      <c r="C50" s="94"/>
      <c r="D50" s="95"/>
      <c r="E50" s="95"/>
      <c r="F50" s="95"/>
      <c r="G50" s="96"/>
      <c r="H50" s="21"/>
      <c r="I50" s="21"/>
      <c r="J50" s="21"/>
      <c r="K50" s="21"/>
      <c r="L50" s="21"/>
    </row>
    <row r="51" spans="1:20" ht="13.5">
      <c r="A51" s="16">
        <v>2.21</v>
      </c>
      <c r="B51" s="72" t="s">
        <v>73</v>
      </c>
      <c r="C51" s="57" t="s">
        <v>27</v>
      </c>
      <c r="D51" s="32"/>
      <c r="E51" s="63"/>
      <c r="F51" s="64">
        <f t="shared" ref="F51" si="3">D51*E51</f>
        <v>0</v>
      </c>
      <c r="G51" s="35"/>
      <c r="H51" s="21"/>
      <c r="I51" s="21"/>
      <c r="J51" s="21"/>
      <c r="K51" s="21"/>
      <c r="L51" s="21"/>
    </row>
    <row r="52" spans="1:20" ht="13.5">
      <c r="A52" s="54"/>
      <c r="B52" s="50" t="s">
        <v>74</v>
      </c>
      <c r="C52" s="94"/>
      <c r="D52" s="95"/>
      <c r="E52" s="95"/>
      <c r="F52" s="95"/>
      <c r="G52" s="96"/>
      <c r="H52" s="21"/>
      <c r="I52" s="21"/>
      <c r="J52" s="21"/>
      <c r="K52" s="21"/>
      <c r="L52" s="21"/>
    </row>
    <row r="53" spans="1:20" ht="13.5">
      <c r="A53" s="65">
        <v>2.2200000000000002</v>
      </c>
      <c r="B53" s="83" t="s">
        <v>75</v>
      </c>
      <c r="C53" s="51" t="s">
        <v>76</v>
      </c>
      <c r="D53" s="52">
        <v>156</v>
      </c>
      <c r="E53" s="53"/>
      <c r="F53" s="58">
        <f t="shared" ref="F53:F54" si="4">D53*E53</f>
        <v>0</v>
      </c>
      <c r="G53" s="52"/>
      <c r="H53" s="21"/>
      <c r="I53" s="21"/>
      <c r="J53" s="21"/>
      <c r="K53" s="21"/>
      <c r="L53" s="21"/>
    </row>
    <row r="54" spans="1:20" ht="13.5">
      <c r="A54" s="65">
        <v>2.23</v>
      </c>
      <c r="B54" s="83" t="s">
        <v>77</v>
      </c>
      <c r="C54" s="51" t="s">
        <v>25</v>
      </c>
      <c r="D54" s="52">
        <v>12</v>
      </c>
      <c r="E54" s="53"/>
      <c r="F54" s="58">
        <f t="shared" si="4"/>
        <v>0</v>
      </c>
      <c r="G54" s="52"/>
      <c r="H54" s="21"/>
      <c r="I54" s="21"/>
      <c r="J54" s="21"/>
      <c r="K54" s="21"/>
      <c r="L54" s="21"/>
    </row>
    <row r="55" spans="1:20" ht="13.5" customHeight="1">
      <c r="B55" s="89" t="s">
        <v>78</v>
      </c>
      <c r="C55" s="86"/>
      <c r="D55" s="86"/>
      <c r="E55" s="86"/>
      <c r="F55" s="87">
        <f>SUM(F15:F48)</f>
        <v>0</v>
      </c>
      <c r="G55" s="88"/>
      <c r="H55" s="21"/>
      <c r="I55" s="21"/>
      <c r="J55" s="21"/>
      <c r="K55" s="21"/>
      <c r="L55" s="21"/>
      <c r="T55" s="13"/>
    </row>
    <row r="56" spans="1:20" ht="13.5">
      <c r="A56" s="18">
        <v>3</v>
      </c>
      <c r="B56" s="73" t="s">
        <v>79</v>
      </c>
      <c r="C56" s="94"/>
      <c r="D56" s="95"/>
      <c r="E56" s="95"/>
      <c r="F56" s="95"/>
      <c r="G56" s="96"/>
      <c r="H56" s="21"/>
      <c r="I56" s="21"/>
      <c r="J56" s="21"/>
      <c r="K56" s="21"/>
      <c r="L56" s="21"/>
    </row>
    <row r="57" spans="1:20" ht="67.5">
      <c r="A57" s="16">
        <v>3.1</v>
      </c>
      <c r="B57" s="72" t="s">
        <v>80</v>
      </c>
      <c r="C57" s="57" t="s">
        <v>81</v>
      </c>
      <c r="D57" s="32">
        <v>726</v>
      </c>
      <c r="E57" s="33"/>
      <c r="F57" s="58">
        <f t="shared" ref="F57:F61" si="5">D57*E57</f>
        <v>0</v>
      </c>
      <c r="G57" s="35"/>
      <c r="H57" s="21"/>
      <c r="I57" s="21"/>
      <c r="J57" s="21"/>
      <c r="K57" s="21"/>
      <c r="L57" s="21"/>
    </row>
    <row r="58" spans="1:20" ht="67.5">
      <c r="A58" s="16">
        <v>3.2</v>
      </c>
      <c r="B58" s="72" t="s">
        <v>82</v>
      </c>
      <c r="C58" s="57" t="s">
        <v>81</v>
      </c>
      <c r="D58" s="32">
        <v>726</v>
      </c>
      <c r="E58" s="33"/>
      <c r="F58" s="58">
        <f t="shared" si="5"/>
        <v>0</v>
      </c>
      <c r="G58" s="35"/>
      <c r="H58" s="21"/>
      <c r="I58" s="21"/>
      <c r="J58" s="21"/>
      <c r="K58" s="21"/>
      <c r="L58" s="21"/>
    </row>
    <row r="59" spans="1:20" ht="67.5">
      <c r="A59" s="16">
        <v>3.3</v>
      </c>
      <c r="B59" s="72" t="s">
        <v>83</v>
      </c>
      <c r="C59" s="57" t="s">
        <v>84</v>
      </c>
      <c r="D59" s="32">
        <v>726</v>
      </c>
      <c r="E59" s="33"/>
      <c r="F59" s="58">
        <f t="shared" si="5"/>
        <v>0</v>
      </c>
      <c r="G59" s="35"/>
      <c r="H59" s="21"/>
      <c r="I59" s="21"/>
      <c r="J59" s="21"/>
      <c r="K59" s="21"/>
      <c r="L59" s="21"/>
    </row>
    <row r="60" spans="1:20" ht="73.5" customHeight="1">
      <c r="A60" s="16" t="s">
        <v>85</v>
      </c>
      <c r="B60" s="72" t="s">
        <v>86</v>
      </c>
      <c r="C60" s="57" t="s">
        <v>84</v>
      </c>
      <c r="D60" s="32">
        <v>726</v>
      </c>
      <c r="E60" s="33"/>
      <c r="F60" s="58">
        <f t="shared" si="5"/>
        <v>0</v>
      </c>
      <c r="G60" s="35"/>
      <c r="H60" s="21"/>
      <c r="I60" s="21"/>
      <c r="J60" s="21"/>
      <c r="K60" s="21"/>
      <c r="L60" s="21"/>
    </row>
    <row r="61" spans="1:20" ht="13.5">
      <c r="A61" s="16">
        <v>3.4</v>
      </c>
      <c r="B61" s="72" t="s">
        <v>87</v>
      </c>
      <c r="C61" s="32" t="s">
        <v>27</v>
      </c>
      <c r="D61" s="32"/>
      <c r="E61" s="63"/>
      <c r="F61" s="64">
        <f t="shared" si="5"/>
        <v>0</v>
      </c>
      <c r="G61" s="35"/>
      <c r="H61" s="21"/>
      <c r="I61" s="21"/>
      <c r="J61" s="21"/>
      <c r="K61" s="21"/>
      <c r="L61" s="21"/>
    </row>
    <row r="62" spans="1:20" ht="13.5" customHeight="1">
      <c r="B62" s="85" t="s">
        <v>88</v>
      </c>
      <c r="C62" s="86"/>
      <c r="D62" s="86"/>
      <c r="E62" s="86"/>
      <c r="F62" s="87">
        <f>F57+F58+F59+F61</f>
        <v>0</v>
      </c>
      <c r="G62" s="88"/>
      <c r="H62" s="21"/>
      <c r="I62" s="21"/>
      <c r="J62" s="21"/>
      <c r="K62" s="21"/>
      <c r="L62" s="21"/>
      <c r="T62" s="13"/>
    </row>
    <row r="63" spans="1:20">
      <c r="A63" s="10"/>
      <c r="B63" s="4"/>
      <c r="C63" s="4"/>
      <c r="D63" s="4"/>
      <c r="E63" s="4"/>
      <c r="F63" s="5"/>
      <c r="G63" s="8"/>
    </row>
    <row r="64" spans="1:20" ht="33.75" customHeight="1">
      <c r="A64" s="44" t="s">
        <v>89</v>
      </c>
      <c r="B64" s="44"/>
      <c r="C64" s="43" t="s">
        <v>90</v>
      </c>
      <c r="D64" s="43"/>
      <c r="E64" s="43"/>
      <c r="F64" s="24">
        <f>SUM(F12+F55+F62)</f>
        <v>0</v>
      </c>
      <c r="G64" s="23"/>
    </row>
    <row r="65" spans="1:7">
      <c r="A65" s="9"/>
      <c r="B65" s="9"/>
      <c r="C65" s="46" t="s">
        <v>91</v>
      </c>
      <c r="D65" s="46"/>
      <c r="E65" s="46"/>
    </row>
    <row r="66" spans="1:7" ht="13.5">
      <c r="A66" s="44" t="s">
        <v>92</v>
      </c>
      <c r="B66" s="44"/>
      <c r="C66" s="1"/>
      <c r="F66" s="11" t="s">
        <v>93</v>
      </c>
      <c r="G66" s="25">
        <f>F64*0.1</f>
        <v>0</v>
      </c>
    </row>
    <row r="67" spans="1:7" ht="30" customHeight="1">
      <c r="C67" s="43"/>
      <c r="D67" s="43"/>
      <c r="E67" s="43"/>
      <c r="F67" s="47"/>
      <c r="G67" s="47"/>
    </row>
    <row r="68" spans="1:7">
      <c r="A68" s="42" t="s">
        <v>94</v>
      </c>
      <c r="B68" s="42"/>
      <c r="C68" s="45"/>
      <c r="D68" s="45"/>
      <c r="E68" s="45"/>
      <c r="F68" s="6"/>
      <c r="G68" s="6"/>
    </row>
    <row r="69" spans="1:7" ht="15" customHeight="1">
      <c r="B69" s="6"/>
      <c r="C69" s="7"/>
    </row>
    <row r="70" spans="1:7" ht="15" customHeight="1">
      <c r="B70" s="41" t="s">
        <v>95</v>
      </c>
      <c r="C70" s="41"/>
      <c r="D70" s="41"/>
      <c r="E70" s="41"/>
      <c r="F70" s="41"/>
      <c r="G70" s="41"/>
    </row>
    <row r="71" spans="1:7" ht="12.75" customHeight="1">
      <c r="B71" s="41"/>
      <c r="C71" s="41"/>
      <c r="D71" s="41"/>
      <c r="E71" s="41"/>
      <c r="F71" s="41"/>
      <c r="G71" s="41"/>
    </row>
    <row r="72" spans="1:7">
      <c r="B72" s="41"/>
      <c r="C72" s="41"/>
      <c r="D72" s="41"/>
      <c r="E72" s="41"/>
      <c r="F72" s="41"/>
      <c r="G72" s="41"/>
    </row>
    <row r="73" spans="1:7">
      <c r="A73" s="14"/>
      <c r="B73" s="14"/>
      <c r="C73" s="15"/>
      <c r="D73" s="14"/>
      <c r="E73" s="14"/>
      <c r="F73" s="14"/>
      <c r="G73" s="14"/>
    </row>
  </sheetData>
  <sheetProtection selectLockedCells="1"/>
  <mergeCells count="20">
    <mergeCell ref="A1:G1"/>
    <mergeCell ref="A2:G2"/>
    <mergeCell ref="A4:G4"/>
    <mergeCell ref="B70:G72"/>
    <mergeCell ref="A68:B68"/>
    <mergeCell ref="C64:E64"/>
    <mergeCell ref="A64:B64"/>
    <mergeCell ref="A66:B66"/>
    <mergeCell ref="C67:E67"/>
    <mergeCell ref="C68:E68"/>
    <mergeCell ref="C65:E65"/>
    <mergeCell ref="F67:G67"/>
    <mergeCell ref="B5:G5"/>
    <mergeCell ref="C7:G7"/>
    <mergeCell ref="C33:G33"/>
    <mergeCell ref="C50:G50"/>
    <mergeCell ref="C13:G14"/>
    <mergeCell ref="I6:M6"/>
    <mergeCell ref="C52:G52"/>
    <mergeCell ref="C56:G56"/>
  </mergeCells>
  <pageMargins left="0.19685039370078741" right="0.11811023622047245" top="0.15748031496062992" bottom="0.15748031496062992" header="0.31496062992125984" footer="0.31496062992125984"/>
  <pageSetup paperSize="8" scale="73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5DC2D57304074891DA90958028A07E" ma:contentTypeVersion="15" ma:contentTypeDescription="Create a new document." ma:contentTypeScope="" ma:versionID="731415356a59f95ba220755b1c04af23">
  <xsd:schema xmlns:xsd="http://www.w3.org/2001/XMLSchema" xmlns:xs="http://www.w3.org/2001/XMLSchema" xmlns:p="http://schemas.microsoft.com/office/2006/metadata/properties" xmlns:ns2="3329e829-62eb-4e48-be1c-0c31c537a906" xmlns:ns3="b698a532-6ab4-4469-a220-0a81ed6efdd8" targetNamespace="http://schemas.microsoft.com/office/2006/metadata/properties" ma:root="true" ma:fieldsID="d2849a6db48efcb28ab37f0e9b288987" ns2:_="" ns3:_="">
    <xsd:import namespace="3329e829-62eb-4e48-be1c-0c31c537a906"/>
    <xsd:import namespace="b698a532-6ab4-4469-a220-0a81ed6efd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e829-62eb-4e48-be1c-0c31c537a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8c252ca-a782-4b9e-8798-91a9657406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532-6ab4-4469-a220-0a81ed6efd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b4a7f0d-cee9-4d77-a36a-93cb86615dbd}" ma:internalName="TaxCatchAll" ma:showField="CatchAllData" ma:web="b698a532-6ab4-4469-a220-0a81ed6efd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29e829-62eb-4e48-be1c-0c31c537a906">
      <Terms xmlns="http://schemas.microsoft.com/office/infopath/2007/PartnerControls"/>
    </lcf76f155ced4ddcb4097134ff3c332f>
    <TaxCatchAll xmlns="b698a532-6ab4-4469-a220-0a81ed6efdd8" xsi:nil="true"/>
  </documentManagement>
</p:properties>
</file>

<file path=customXml/itemProps1.xml><?xml version="1.0" encoding="utf-8"?>
<ds:datastoreItem xmlns:ds="http://schemas.openxmlformats.org/officeDocument/2006/customXml" ds:itemID="{370F237D-762D-4DEB-B5A1-43DCBEC714FD}"/>
</file>

<file path=customXml/itemProps2.xml><?xml version="1.0" encoding="utf-8"?>
<ds:datastoreItem xmlns:ds="http://schemas.openxmlformats.org/officeDocument/2006/customXml" ds:itemID="{A7A5D34D-C462-4132-8533-EDB17D307331}"/>
</file>

<file path=customXml/itemProps3.xml><?xml version="1.0" encoding="utf-8"?>
<ds:datastoreItem xmlns:ds="http://schemas.openxmlformats.org/officeDocument/2006/customXml" ds:itemID="{EC042BE0-3E9E-4490-8FBF-E647EB22DA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Neroli Dickens</dc:creator>
  <cp:keywords/>
  <dc:description/>
  <cp:lastModifiedBy>Kimberly Worrigal</cp:lastModifiedBy>
  <cp:revision/>
  <dcterms:created xsi:type="dcterms:W3CDTF">2015-10-20T05:41:10Z</dcterms:created>
  <dcterms:modified xsi:type="dcterms:W3CDTF">2025-11-18T03:03:51Z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0x0101000D5DC2D57304074891DA90958028A07E</vt:lpwstr>
  </property>
  <property fmtid="{D5CDD505-2E9C-101B-9397-08002B2CF9AE}" pid="3" name="Order">
    <vt:r8>1792600</vt:r8>
  </property>
  <property fmtid="{D5CDD505-2E9C-101B-9397-08002B2CF9AE}" pid="4" name="MediaServiceImageTags">
    <vt:lpwstr/>
  </property>
</Properties>
</file>